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66925"/>
  <xr:revisionPtr revIDLastSave="0" documentId="13_ncr:1_{E57D4B4F-CB45-4361-8D48-623557F40426}" xr6:coauthVersionLast="45" xr6:coauthVersionMax="45" xr10:uidLastSave="{00000000-0000-0000-0000-000000000000}"/>
  <workbookProtection workbookAlgorithmName="SHA-512" workbookHashValue="LqALnSH74eEKE0g0E3irQzQimL+WluSBQqly9It7EJ1bvk/M62qDTl2x+XtF1dgDz1PrdUdQlM9jh5YEnnzdfA==" workbookSaltValue="BiWSgkNsriLGzweBH0msFw==" workbookSpinCount="100000" lockStructure="1"/>
  <bookViews>
    <workbookView xWindow="-120" yWindow="-120" windowWidth="29040" windowHeight="15840" xr2:uid="{57E32E4D-C296-4EBC-ABAD-711AE107BFB8}"/>
  </bookViews>
  <sheets>
    <sheet name="Summary" sheetId="1" r:id="rId1"/>
    <sheet name="calculation fil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9" i="2" l="1"/>
  <c r="B9" i="2"/>
  <c r="C7" i="2"/>
  <c r="B7" i="2"/>
  <c r="C5" i="2"/>
  <c r="B5" i="2"/>
  <c r="C4" i="2"/>
  <c r="B4" i="2"/>
  <c r="C3" i="2"/>
  <c r="B3" i="2"/>
  <c r="B2" i="2"/>
  <c r="D5" i="2"/>
  <c r="E5" i="2" s="1"/>
  <c r="D2" i="2"/>
  <c r="C2" i="2"/>
  <c r="D4" i="2"/>
  <c r="F5" i="2" l="1"/>
  <c r="E2" i="2"/>
  <c r="F2" i="2" s="1"/>
  <c r="E4" i="2"/>
  <c r="D3" i="2"/>
  <c r="E3" i="2" s="1"/>
  <c r="F3" i="2" s="1"/>
  <c r="F4" i="2"/>
  <c r="F6" i="2" l="1"/>
  <c r="C11" i="1" s="1"/>
  <c r="C9" i="2" s="1"/>
</calcChain>
</file>

<file path=xl/sharedStrings.xml><?xml version="1.0" encoding="utf-8"?>
<sst xmlns="http://schemas.openxmlformats.org/spreadsheetml/2006/main" count="10" uniqueCount="10">
  <si>
    <t>土地決済</t>
    <rPh sb="0" eb="2">
      <t>トチ</t>
    </rPh>
    <rPh sb="2" eb="4">
      <t>ケッサイ</t>
    </rPh>
    <phoneticPr fontId="2"/>
  </si>
  <si>
    <t>着工金</t>
    <rPh sb="0" eb="2">
      <t>チャッコウ</t>
    </rPh>
    <rPh sb="2" eb="3">
      <t>キン</t>
    </rPh>
    <phoneticPr fontId="2"/>
  </si>
  <si>
    <t>中間金</t>
    <rPh sb="0" eb="2">
      <t>チュウカン</t>
    </rPh>
    <rPh sb="2" eb="3">
      <t>キン</t>
    </rPh>
    <phoneticPr fontId="2"/>
  </si>
  <si>
    <t>住宅ローン借入実行日</t>
    <rPh sb="0" eb="2">
      <t>ジュウタク</t>
    </rPh>
    <rPh sb="5" eb="6">
      <t>カ</t>
    </rPh>
    <rPh sb="6" eb="7">
      <t>イ</t>
    </rPh>
    <rPh sb="7" eb="9">
      <t>ジッコウ</t>
    </rPh>
    <rPh sb="9" eb="10">
      <t>ビ</t>
    </rPh>
    <phoneticPr fontId="2"/>
  </si>
  <si>
    <t>日付</t>
    <rPh sb="0" eb="2">
      <t>ヒヅケ</t>
    </rPh>
    <phoneticPr fontId="2"/>
  </si>
  <si>
    <t>緑のセルに必要な情報を入力してください。</t>
    <rPh sb="0" eb="1">
      <t>ミドリ</t>
    </rPh>
    <rPh sb="5" eb="7">
      <t>ヒツヨウ</t>
    </rPh>
    <rPh sb="8" eb="10">
      <t>ジョウホウ</t>
    </rPh>
    <rPh sb="11" eb="13">
      <t>ニュウリョク</t>
    </rPh>
    <phoneticPr fontId="2"/>
  </si>
  <si>
    <t>つなり融資年率金利</t>
    <rPh sb="3" eb="5">
      <t>ユウシ</t>
    </rPh>
    <rPh sb="5" eb="7">
      <t>ネンリツ</t>
    </rPh>
    <rPh sb="7" eb="9">
      <t>キンリ</t>
    </rPh>
    <phoneticPr fontId="2"/>
  </si>
  <si>
    <t>…これが推定利息額です。</t>
    <rPh sb="4" eb="6">
      <t>スイテイ</t>
    </rPh>
    <rPh sb="6" eb="8">
      <t>リソク</t>
    </rPh>
    <rPh sb="8" eb="9">
      <t>ガク</t>
    </rPh>
    <phoneticPr fontId="2"/>
  </si>
  <si>
    <t>つなぎ融資利息額(円）</t>
    <rPh sb="3" eb="5">
      <t>ユウシ</t>
    </rPh>
    <rPh sb="5" eb="7">
      <t>リソク</t>
    </rPh>
    <rPh sb="7" eb="8">
      <t>ガク</t>
    </rPh>
    <rPh sb="9" eb="10">
      <t>エン</t>
    </rPh>
    <phoneticPr fontId="2"/>
  </si>
  <si>
    <t>金額(円）</t>
    <rPh sb="0" eb="2">
      <t>キンガク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</si>
</sst>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.00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>
      <alignment vertical="center"/>
    </xf>
    <xf numFmtId="3" fontId="0" fillId="0" borderId="0" xfId="0" applyNumberFormat="1">
      <alignment vertical="center"/>
    </xf>
    <xf numFmtId="9" fontId="0" fillId="0" borderId="0" xfId="1" applyFont="1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3" fontId="3" fillId="0" borderId="7" xfId="0" applyNumberFormat="1" applyFont="1" applyBorder="1">
      <alignment vertical="center"/>
    </xf>
    <xf numFmtId="3" fontId="0" fillId="2" borderId="1" xfId="0" applyNumberFormat="1" applyFill="1" applyBorder="1" applyProtection="1">
      <alignment vertical="center"/>
      <protection locked="0"/>
    </xf>
    <xf numFmtId="176" fontId="0" fillId="2" borderId="4" xfId="0" applyNumberFormat="1" applyFill="1" applyBorder="1" applyProtection="1">
      <alignment vertical="center"/>
      <protection locked="0"/>
    </xf>
    <xf numFmtId="3" fontId="0" fillId="2" borderId="2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176" fontId="0" fillId="2" borderId="6" xfId="0" applyNumberFormat="1" applyFill="1" applyBorder="1" applyProtection="1">
      <alignment vertical="center"/>
      <protection locked="0"/>
    </xf>
    <xf numFmtId="177" fontId="0" fillId="2" borderId="0" xfId="0" applyNumberFormat="1" applyFill="1" applyBorder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E6CE-A548-418F-A5A6-F4213C7524EB}">
  <dimension ref="B2:D11"/>
  <sheetViews>
    <sheetView showGridLines="0" tabSelected="1" workbookViewId="0">
      <selection activeCell="B2" sqref="B2"/>
    </sheetView>
  </sheetViews>
  <sheetFormatPr defaultRowHeight="18.75" x14ac:dyDescent="0.4"/>
  <cols>
    <col min="2" max="2" width="21.375" bestFit="1" customWidth="1"/>
    <col min="3" max="4" width="17.375" customWidth="1"/>
  </cols>
  <sheetData>
    <row r="2" spans="2:4" x14ac:dyDescent="0.4">
      <c r="B2" t="s">
        <v>5</v>
      </c>
    </row>
    <row r="3" spans="2:4" s="20" customFormat="1" ht="16.5" x14ac:dyDescent="0.4">
      <c r="C3" s="21" t="s">
        <v>9</v>
      </c>
      <c r="D3" s="21" t="s">
        <v>4</v>
      </c>
    </row>
    <row r="4" spans="2:4" x14ac:dyDescent="0.4">
      <c r="B4" s="2" t="s">
        <v>0</v>
      </c>
      <c r="C4" s="13">
        <v>12000000</v>
      </c>
      <c r="D4" s="14">
        <v>44331</v>
      </c>
    </row>
    <row r="5" spans="2:4" x14ac:dyDescent="0.4">
      <c r="B5" s="3" t="s">
        <v>1</v>
      </c>
      <c r="C5" s="15">
        <v>6000000</v>
      </c>
      <c r="D5" s="16">
        <f>+D4+30</f>
        <v>44361</v>
      </c>
    </row>
    <row r="6" spans="2:4" x14ac:dyDescent="0.4">
      <c r="B6" s="3" t="s">
        <v>2</v>
      </c>
      <c r="C6" s="15">
        <v>9000000</v>
      </c>
      <c r="D6" s="16">
        <f>+D5+90</f>
        <v>44451</v>
      </c>
    </row>
    <row r="7" spans="2:4" x14ac:dyDescent="0.4">
      <c r="B7" s="4" t="s">
        <v>3</v>
      </c>
      <c r="C7" s="17"/>
      <c r="D7" s="18">
        <v>44551</v>
      </c>
    </row>
    <row r="8" spans="2:4" x14ac:dyDescent="0.4">
      <c r="B8" s="1"/>
      <c r="C8" s="1"/>
      <c r="D8" s="5"/>
    </row>
    <row r="9" spans="2:4" x14ac:dyDescent="0.4">
      <c r="B9" s="6" t="s">
        <v>6</v>
      </c>
      <c r="C9" s="19">
        <v>2.6749999999999999E-2</v>
      </c>
      <c r="D9" s="5"/>
    </row>
    <row r="10" spans="2:4" ht="19.5" thickBot="1" x14ac:dyDescent="0.45">
      <c r="B10" s="1"/>
      <c r="C10" s="1"/>
      <c r="D10" s="5"/>
    </row>
    <row r="11" spans="2:4" ht="19.5" thickBot="1" x14ac:dyDescent="0.45">
      <c r="B11" t="s">
        <v>8</v>
      </c>
      <c r="C11" s="12">
        <f>'calculation file'!F6</f>
        <v>342986.30136986298</v>
      </c>
      <c r="D11" s="7" t="s">
        <v>7</v>
      </c>
    </row>
  </sheetData>
  <sheetProtection algorithmName="SHA-512" hashValue="jMDSsxAsrWq5bI3WuH72/Ss+ln3gkwugobE3YB3VslGAE5c5yjV7dMyfMOKbnNN4Lc+KxAq8dtH3cog5xLdl2w==" saltValue="Sqr+4P0F2VXQch0IxvhHBQ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93B5-5F16-4F26-A864-24319F9E9645}">
  <dimension ref="B2:F11"/>
  <sheetViews>
    <sheetView workbookViewId="0">
      <selection activeCell="F7" sqref="F7"/>
    </sheetView>
  </sheetViews>
  <sheetFormatPr defaultRowHeight="18.75" x14ac:dyDescent="0.4"/>
  <cols>
    <col min="3" max="3" width="10.5" bestFit="1" customWidth="1"/>
    <col min="4" max="4" width="15.625" bestFit="1" customWidth="1"/>
  </cols>
  <sheetData>
    <row r="2" spans="2:6" x14ac:dyDescent="0.4">
      <c r="B2" s="8" t="str">
        <f>Summary!B4</f>
        <v>土地決済</v>
      </c>
      <c r="C2" s="8">
        <f>Summary!C4</f>
        <v>12000000</v>
      </c>
      <c r="D2" s="10">
        <f>Summary!D4</f>
        <v>44331</v>
      </c>
      <c r="E2">
        <f>$D$5-D2</f>
        <v>220</v>
      </c>
      <c r="F2" s="8">
        <f>C2*$C$7*($E2/365)</f>
        <v>193479.4520547945</v>
      </c>
    </row>
    <row r="3" spans="2:6" x14ac:dyDescent="0.4">
      <c r="B3" s="8" t="str">
        <f>Summary!B5</f>
        <v>着工金</v>
      </c>
      <c r="C3" s="8">
        <f>Summary!C5</f>
        <v>6000000</v>
      </c>
      <c r="D3" s="10">
        <f>Summary!D5</f>
        <v>44361</v>
      </c>
      <c r="E3">
        <f t="shared" ref="E3:E5" si="0">$D$5-D3</f>
        <v>190</v>
      </c>
      <c r="F3" s="8">
        <f t="shared" ref="F3:F5" si="1">C3*$C$7*($E3/365)</f>
        <v>83547.945205479453</v>
      </c>
    </row>
    <row r="4" spans="2:6" x14ac:dyDescent="0.4">
      <c r="B4" s="8" t="str">
        <f>Summary!B6</f>
        <v>中間金</v>
      </c>
      <c r="C4" s="8">
        <f>Summary!C6</f>
        <v>9000000</v>
      </c>
      <c r="D4" s="10">
        <f>Summary!D6</f>
        <v>44451</v>
      </c>
      <c r="E4">
        <f t="shared" si="0"/>
        <v>100</v>
      </c>
      <c r="F4" s="8">
        <f t="shared" si="1"/>
        <v>65958.904109589042</v>
      </c>
    </row>
    <row r="5" spans="2:6" x14ac:dyDescent="0.4">
      <c r="B5" s="8" t="str">
        <f>Summary!B7</f>
        <v>住宅ローン借入実行日</v>
      </c>
      <c r="C5" s="8">
        <f>Summary!C7</f>
        <v>0</v>
      </c>
      <c r="D5" s="10">
        <f>Summary!D7</f>
        <v>44551</v>
      </c>
      <c r="E5">
        <f t="shared" si="0"/>
        <v>0</v>
      </c>
      <c r="F5" s="8">
        <f t="shared" si="1"/>
        <v>0</v>
      </c>
    </row>
    <row r="6" spans="2:6" x14ac:dyDescent="0.4">
      <c r="B6" s="8"/>
      <c r="C6" s="8"/>
      <c r="D6" s="8"/>
      <c r="F6" s="8">
        <f>SUM(F2:F5)</f>
        <v>342986.30136986298</v>
      </c>
    </row>
    <row r="7" spans="2:6" x14ac:dyDescent="0.4">
      <c r="B7" s="8" t="str">
        <f>Summary!B9</f>
        <v>つなり融資年率金利</v>
      </c>
      <c r="C7" s="11">
        <f>Summary!C9</f>
        <v>2.6749999999999999E-2</v>
      </c>
      <c r="D7" s="9"/>
    </row>
    <row r="8" spans="2:6" x14ac:dyDescent="0.4">
      <c r="B8" s="8"/>
      <c r="C8" s="8"/>
      <c r="D8" s="8"/>
    </row>
    <row r="9" spans="2:6" x14ac:dyDescent="0.4">
      <c r="B9" s="8" t="str">
        <f>Summary!B11</f>
        <v>つなぎ融資利息額(円）</v>
      </c>
      <c r="C9" s="8">
        <f>Summary!C11</f>
        <v>342986.30136986298</v>
      </c>
      <c r="D9" s="8" t="str">
        <f>Summary!D11</f>
        <v>…これが推定利息額です。</v>
      </c>
    </row>
    <row r="10" spans="2:6" x14ac:dyDescent="0.4">
      <c r="B10" s="8"/>
      <c r="C10" s="8"/>
      <c r="D10" s="8"/>
    </row>
    <row r="11" spans="2:6" x14ac:dyDescent="0.4">
      <c r="B11" s="8"/>
      <c r="C11" s="8"/>
      <c r="D11" s="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Summary</vt:lpstr>
      <vt:lpstr>calculation 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2020-12-31T22:37:44Z</dcterms:created>
  <dcterms:modified xsi:type="dcterms:W3CDTF">2020-12-31T22:38:51Z</dcterms:modified>
</cp:coreProperties>
</file>